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12120" windowHeight="9120" activeTab="0"/>
  </bookViews>
  <sheets>
    <sheet name="Analisi del valore" sheetId="1" r:id="rId1"/>
  </sheets>
  <definedNames/>
  <calcPr fullCalcOnLoad="1"/>
</workbook>
</file>

<file path=xl/sharedStrings.xml><?xml version="1.0" encoding="utf-8"?>
<sst xmlns="http://schemas.openxmlformats.org/spreadsheetml/2006/main" count="35" uniqueCount="34">
  <si>
    <t>T1</t>
  </si>
  <si>
    <t>T2</t>
  </si>
  <si>
    <t>T3</t>
  </si>
  <si>
    <t>T4</t>
  </si>
  <si>
    <t>Risposte Collaborative</t>
  </si>
  <si>
    <t>Risposte Oppositive</t>
  </si>
  <si>
    <t>Risposte Creative</t>
  </si>
  <si>
    <t>Sintomi 1° mese %</t>
  </si>
  <si>
    <t>Sintomi 2° mese %</t>
  </si>
  <si>
    <t>Sintomi 3° mese %</t>
  </si>
  <si>
    <t>NOTA:</t>
  </si>
  <si>
    <r>
      <t xml:space="preserve">IPS  </t>
    </r>
    <r>
      <rPr>
        <sz val="9"/>
        <rFont val="Tahoma"/>
        <family val="2"/>
      </rPr>
      <t xml:space="preserve"> </t>
    </r>
  </si>
  <si>
    <r>
      <t>ICT</t>
    </r>
    <r>
      <rPr>
        <sz val="9"/>
        <rFont val="Tahoma"/>
        <family val="2"/>
      </rPr>
      <t xml:space="preserve">  </t>
    </r>
  </si>
  <si>
    <r>
      <t>I</t>
    </r>
    <r>
      <rPr>
        <sz val="9"/>
        <rFont val="Tahoma"/>
        <family val="2"/>
      </rPr>
      <t>NDICE DI</t>
    </r>
    <r>
      <rPr>
        <b/>
        <sz val="9"/>
        <rFont val="Tahoma"/>
        <family val="2"/>
      </rPr>
      <t xml:space="preserve"> C</t>
    </r>
    <r>
      <rPr>
        <sz val="9"/>
        <rFont val="Tahoma"/>
        <family val="2"/>
      </rPr>
      <t xml:space="preserve">AMBIAMENTO </t>
    </r>
    <r>
      <rPr>
        <b/>
        <sz val="9"/>
        <rFont val="Tahoma"/>
        <family val="2"/>
      </rPr>
      <t>T</t>
    </r>
    <r>
      <rPr>
        <sz val="9"/>
        <rFont val="Tahoma"/>
        <family val="2"/>
      </rPr>
      <t>ERAPEUTICO</t>
    </r>
  </si>
  <si>
    <r>
      <t>I</t>
    </r>
    <r>
      <rPr>
        <sz val="9"/>
        <rFont val="Tahoma"/>
        <family val="2"/>
      </rPr>
      <t>NDICE DI</t>
    </r>
    <r>
      <rPr>
        <b/>
        <sz val="9"/>
        <rFont val="Tahoma"/>
        <family val="2"/>
      </rPr>
      <t xml:space="preserve"> P</t>
    </r>
    <r>
      <rPr>
        <sz val="9"/>
        <rFont val="Tahoma"/>
        <family val="2"/>
      </rPr>
      <t xml:space="preserve">ERCEZIONE </t>
    </r>
    <r>
      <rPr>
        <b/>
        <sz val="9"/>
        <rFont val="Tahoma"/>
        <family val="2"/>
      </rPr>
      <t>S</t>
    </r>
    <r>
      <rPr>
        <sz val="9"/>
        <rFont val="Tahoma"/>
        <family val="2"/>
      </rPr>
      <t>INTOMI</t>
    </r>
  </si>
  <si>
    <t>ICT media anno</t>
  </si>
  <si>
    <t>INDICI: scostamenti normalizzati</t>
  </si>
  <si>
    <r>
      <t xml:space="preserve">               </t>
    </r>
    <r>
      <rPr>
        <b/>
        <i/>
        <sz val="9"/>
        <rFont val="Tahoma"/>
        <family val="2"/>
      </rPr>
      <t>IPS  media anno</t>
    </r>
  </si>
  <si>
    <t>ICT  risultato migliore</t>
  </si>
  <si>
    <t>ICT  risultato peggiore</t>
  </si>
  <si>
    <r>
      <t xml:space="preserve">               </t>
    </r>
    <r>
      <rPr>
        <i/>
        <sz val="9"/>
        <rFont val="Tahoma"/>
        <family val="2"/>
      </rPr>
      <t xml:space="preserve">IPS  risultato </t>
    </r>
    <r>
      <rPr>
        <i/>
        <sz val="9"/>
        <rFont val="Arial"/>
        <family val="2"/>
      </rPr>
      <t>peggiore</t>
    </r>
  </si>
  <si>
    <r>
      <t xml:space="preserve">             </t>
    </r>
    <r>
      <rPr>
        <i/>
        <sz val="10"/>
        <rFont val="Arial"/>
        <family val="2"/>
      </rPr>
      <t xml:space="preserve">  </t>
    </r>
    <r>
      <rPr>
        <i/>
        <sz val="9"/>
        <rFont val="Tahoma"/>
        <family val="2"/>
      </rPr>
      <t>IPS  risultato migliore</t>
    </r>
  </si>
  <si>
    <t>IPS risultato migliore &lt; 0</t>
  </si>
  <si>
    <t>ICT risultato migliore &gt; 0</t>
  </si>
  <si>
    <t xml:space="preserve"> - per l'ICT i valori che indicano un cambiamento terapeutico sono quelli superiori alla media (M = 10);</t>
  </si>
  <si>
    <t xml:space="preserve"> - per l'IPS i valori che indicano la percezione di riduzione dei sintomi sono quelli inferiori alla media (M = 50).</t>
  </si>
  <si>
    <t xml:space="preserve">  </t>
  </si>
  <si>
    <t>Media trimestre</t>
  </si>
  <si>
    <t xml:space="preserve">               IPS migliore di ICT</t>
  </si>
  <si>
    <t>ICT migliore di IPS</t>
  </si>
  <si>
    <t xml:space="preserve">              Tabella  dinamica  per  il  calcolo  degli  indici  di: </t>
  </si>
  <si>
    <t xml:space="preserve">             "Cambiamento terapeutico" e "Percezione sintomi"</t>
  </si>
  <si>
    <t xml:space="preserve"> - Dati fittizi.</t>
  </si>
  <si>
    <t>Riccardo Capozzi</t>
  </si>
</sst>
</file>

<file path=xl/styles.xml><?xml version="1.0" encoding="utf-8"?>
<styleSheet xmlns="http://schemas.openxmlformats.org/spreadsheetml/2006/main">
  <numFmts count="3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$&quot;#,##0_);\(&quot;$&quot;#,##0\)"/>
    <numFmt numFmtId="177" formatCode="#,##0_р_.;\-#,##0_р_."/>
    <numFmt numFmtId="178" formatCode="0.00_);\(0.00\)"/>
    <numFmt numFmtId="179" formatCode="#,##0_€\);\(#,##0\ &quot;€&quot;\)"/>
    <numFmt numFmtId="180" formatCode="#,##0\ &quot;€&quot;"/>
    <numFmt numFmtId="181" formatCode="\(#,##0\ &quot;€&quot;\ \)"/>
    <numFmt numFmtId="182" formatCode="&quot;€&quot;#,##0_);\(&quot;€&quot;#,##0\)"/>
    <numFmt numFmtId="183" formatCode="&quot;€ &quot;#,##0_);\(&quot;€ &quot;#,##0\)"/>
    <numFmt numFmtId="184" formatCode="h\.mm\.ss"/>
    <numFmt numFmtId="185" formatCode="&quot;€ &quot;#,##0.0_);\(&quot;€ &quot;#,##0.0\)"/>
    <numFmt numFmtId="186" formatCode="&quot;€ &quot;#,##0.00_);\(&quot;€ &quot;#,##0.00\)"/>
    <numFmt numFmtId="187" formatCode="&quot;€ &quot;#,##0.000_);\(&quot;€ &quot;#,##0.000\)"/>
    <numFmt numFmtId="188" formatCode="&quot;€ &quot;#,##0.0000_);\(&quot;€ &quot;#,##0.0000\)"/>
    <numFmt numFmtId="189" formatCode="&quot;€ &quot;#,##0.00000_);\(&quot;€ &quot;#,##0.00000\)"/>
    <numFmt numFmtId="190" formatCode="&quot;€ &quot;#,##0.000000_);\(&quot;€ &quot;#,##0.000000\)"/>
    <numFmt numFmtId="191" formatCode="0.0000E+00"/>
    <numFmt numFmtId="192" formatCode="0.E+00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9"/>
      <name val="Tahoma"/>
      <family val="2"/>
    </font>
    <font>
      <b/>
      <sz val="9"/>
      <name val="Tahoma"/>
      <family val="2"/>
    </font>
    <font>
      <sz val="9"/>
      <color indexed="8"/>
      <name val="Tahoma"/>
      <family val="2"/>
    </font>
    <font>
      <i/>
      <sz val="9"/>
      <name val="Tahoma"/>
      <family val="2"/>
    </font>
    <font>
      <i/>
      <sz val="10"/>
      <name val="Arial"/>
      <family val="2"/>
    </font>
    <font>
      <b/>
      <i/>
      <sz val="9"/>
      <name val="Tahoma"/>
      <family val="2"/>
    </font>
    <font>
      <i/>
      <sz val="9"/>
      <name val="Arial"/>
      <family val="2"/>
    </font>
    <font>
      <u val="single"/>
      <sz val="10"/>
      <name val="Tahoma"/>
      <family val="2"/>
    </font>
    <font>
      <u val="single"/>
      <sz val="9"/>
      <name val="Tahoma"/>
      <family val="2"/>
    </font>
    <font>
      <sz val="16"/>
      <name val="Tahoma"/>
      <family val="2"/>
    </font>
    <font>
      <sz val="1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>
        <color indexed="63"/>
      </right>
      <top style="thick">
        <color indexed="53"/>
      </top>
      <bottom>
        <color indexed="63"/>
      </bottom>
    </border>
    <border>
      <left>
        <color indexed="63"/>
      </left>
      <right>
        <color indexed="63"/>
      </right>
      <top style="thick">
        <color indexed="53"/>
      </top>
      <bottom>
        <color indexed="63"/>
      </bottom>
    </border>
    <border>
      <left style="hair">
        <color indexed="22"/>
      </left>
      <right>
        <color indexed="63"/>
      </right>
      <top style="thick">
        <color indexed="53"/>
      </top>
      <bottom>
        <color indexed="63"/>
      </bottom>
    </border>
    <border>
      <left style="hair">
        <color indexed="22"/>
      </left>
      <right style="hair">
        <color indexed="22"/>
      </right>
      <top style="thick">
        <color indexed="53"/>
      </top>
      <bottom>
        <color indexed="63"/>
      </bottom>
    </border>
    <border>
      <left>
        <color indexed="63"/>
      </left>
      <right style="thin">
        <color indexed="55"/>
      </right>
      <top style="thick">
        <color indexed="5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22"/>
      </left>
      <right>
        <color indexed="63"/>
      </right>
      <top>
        <color indexed="63"/>
      </top>
      <bottom>
        <color indexed="63"/>
      </bottom>
    </border>
    <border>
      <left style="hair">
        <color indexed="22"/>
      </left>
      <right style="hair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 style="hair">
        <color indexed="22"/>
      </left>
      <right>
        <color indexed="63"/>
      </right>
      <top>
        <color indexed="63"/>
      </top>
      <bottom style="medium">
        <color indexed="53"/>
      </bottom>
    </border>
    <border>
      <left style="hair">
        <color indexed="22"/>
      </left>
      <right style="hair">
        <color indexed="22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5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2" fontId="3" fillId="2" borderId="1" xfId="0" applyNumberFormat="1" applyFont="1" applyFill="1" applyBorder="1" applyAlignment="1">
      <alignment/>
    </xf>
    <xf numFmtId="2" fontId="3" fillId="2" borderId="2" xfId="0" applyNumberFormat="1" applyFont="1" applyFill="1" applyBorder="1" applyAlignment="1">
      <alignment/>
    </xf>
    <xf numFmtId="2" fontId="4" fillId="2" borderId="3" xfId="0" applyNumberFormat="1" applyFont="1" applyFill="1" applyBorder="1" applyAlignment="1">
      <alignment horizontal="right"/>
    </xf>
    <xf numFmtId="2" fontId="4" fillId="2" borderId="4" xfId="0" applyNumberFormat="1" applyFont="1" applyFill="1" applyBorder="1" applyAlignment="1">
      <alignment horizontal="right"/>
    </xf>
    <xf numFmtId="2" fontId="4" fillId="2" borderId="5" xfId="0" applyNumberFormat="1" applyFont="1" applyFill="1" applyBorder="1" applyAlignment="1">
      <alignment horizontal="right"/>
    </xf>
    <xf numFmtId="2" fontId="3" fillId="3" borderId="6" xfId="0" applyNumberFormat="1" applyFont="1" applyFill="1" applyBorder="1" applyAlignment="1">
      <alignment/>
    </xf>
    <xf numFmtId="2" fontId="3" fillId="3" borderId="0" xfId="0" applyNumberFormat="1" applyFont="1" applyFill="1" applyBorder="1" applyAlignment="1">
      <alignment/>
    </xf>
    <xf numFmtId="2" fontId="3" fillId="3" borderId="7" xfId="0" applyNumberFormat="1" applyFont="1" applyFill="1" applyBorder="1" applyAlignment="1">
      <alignment/>
    </xf>
    <xf numFmtId="2" fontId="3" fillId="3" borderId="8" xfId="0" applyNumberFormat="1" applyFont="1" applyFill="1" applyBorder="1" applyAlignment="1">
      <alignment/>
    </xf>
    <xf numFmtId="2" fontId="3" fillId="3" borderId="9" xfId="0" applyNumberFormat="1" applyFont="1" applyFill="1" applyBorder="1" applyAlignment="1">
      <alignment/>
    </xf>
    <xf numFmtId="2" fontId="3" fillId="0" borderId="6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7" xfId="0" applyNumberFormat="1" applyFont="1" applyBorder="1" applyAlignment="1">
      <alignment horizontal="right"/>
    </xf>
    <xf numFmtId="2" fontId="3" fillId="0" borderId="8" xfId="0" applyNumberFormat="1" applyFont="1" applyBorder="1" applyAlignment="1">
      <alignment horizontal="right"/>
    </xf>
    <xf numFmtId="2" fontId="3" fillId="0" borderId="9" xfId="0" applyNumberFormat="1" applyFont="1" applyBorder="1" applyAlignment="1">
      <alignment horizontal="right"/>
    </xf>
    <xf numFmtId="2" fontId="3" fillId="0" borderId="10" xfId="0" applyNumberFormat="1" applyFont="1" applyBorder="1" applyAlignment="1">
      <alignment/>
    </xf>
    <xf numFmtId="2" fontId="3" fillId="0" borderId="11" xfId="0" applyNumberFormat="1" applyFont="1" applyBorder="1" applyAlignment="1">
      <alignment horizontal="right"/>
    </xf>
    <xf numFmtId="2" fontId="3" fillId="0" borderId="12" xfId="0" applyNumberFormat="1" applyFont="1" applyBorder="1" applyAlignment="1">
      <alignment horizontal="right"/>
    </xf>
    <xf numFmtId="2" fontId="3" fillId="0" borderId="13" xfId="0" applyNumberFormat="1" applyFont="1" applyBorder="1" applyAlignment="1">
      <alignment horizontal="right"/>
    </xf>
    <xf numFmtId="2" fontId="3" fillId="4" borderId="7" xfId="0" applyNumberFormat="1" applyFont="1" applyFill="1" applyBorder="1" applyAlignment="1">
      <alignment horizontal="right"/>
    </xf>
    <xf numFmtId="2" fontId="3" fillId="4" borderId="8" xfId="0" applyNumberFormat="1" applyFont="1" applyFill="1" applyBorder="1" applyAlignment="1">
      <alignment horizontal="right"/>
    </xf>
    <xf numFmtId="2" fontId="3" fillId="4" borderId="9" xfId="0" applyNumberFormat="1" applyFont="1" applyFill="1" applyBorder="1" applyAlignment="1">
      <alignment horizontal="right"/>
    </xf>
    <xf numFmtId="2" fontId="3" fillId="3" borderId="7" xfId="0" applyNumberFormat="1" applyFont="1" applyFill="1" applyBorder="1" applyAlignment="1">
      <alignment horizontal="right"/>
    </xf>
    <xf numFmtId="2" fontId="3" fillId="3" borderId="8" xfId="0" applyNumberFormat="1" applyFont="1" applyFill="1" applyBorder="1" applyAlignment="1">
      <alignment horizontal="right"/>
    </xf>
    <xf numFmtId="2" fontId="3" fillId="3" borderId="9" xfId="0" applyNumberFormat="1" applyFont="1" applyFill="1" applyBorder="1" applyAlignment="1">
      <alignment horizontal="right"/>
    </xf>
    <xf numFmtId="2" fontId="5" fillId="0" borderId="0" xfId="0" applyNumberFormat="1" applyFont="1" applyBorder="1" applyAlignment="1">
      <alignment/>
    </xf>
    <xf numFmtId="2" fontId="5" fillId="0" borderId="0" xfId="0" applyNumberFormat="1" applyFont="1" applyAlignment="1">
      <alignment/>
    </xf>
    <xf numFmtId="2" fontId="5" fillId="0" borderId="14" xfId="0" applyNumberFormat="1" applyFont="1" applyBorder="1" applyAlignment="1">
      <alignment/>
    </xf>
    <xf numFmtId="2" fontId="6" fillId="0" borderId="0" xfId="0" applyNumberFormat="1" applyFont="1" applyBorder="1" applyAlignment="1">
      <alignment/>
    </xf>
    <xf numFmtId="2" fontId="3" fillId="0" borderId="15" xfId="0" applyNumberFormat="1" applyFont="1" applyBorder="1" applyAlignment="1">
      <alignment/>
    </xf>
    <xf numFmtId="2" fontId="6" fillId="0" borderId="16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2" fontId="4" fillId="4" borderId="7" xfId="0" applyNumberFormat="1" applyFont="1" applyFill="1" applyBorder="1" applyAlignment="1">
      <alignment horizontal="right"/>
    </xf>
    <xf numFmtId="2" fontId="4" fillId="4" borderId="8" xfId="0" applyNumberFormat="1" applyFont="1" applyFill="1" applyBorder="1" applyAlignment="1">
      <alignment horizontal="right"/>
    </xf>
    <xf numFmtId="2" fontId="4" fillId="4" borderId="9" xfId="0" applyNumberFormat="1" applyFont="1" applyFill="1" applyBorder="1" applyAlignment="1">
      <alignment horizontal="right"/>
    </xf>
    <xf numFmtId="2" fontId="4" fillId="3" borderId="6" xfId="0" applyNumberFormat="1" applyFont="1" applyFill="1" applyBorder="1" applyAlignment="1">
      <alignment/>
    </xf>
    <xf numFmtId="2" fontId="4" fillId="3" borderId="0" xfId="0" applyNumberFormat="1" applyFont="1" applyFill="1" applyBorder="1" applyAlignment="1">
      <alignment/>
    </xf>
    <xf numFmtId="0" fontId="7" fillId="4" borderId="0" xfId="0" applyFont="1" applyFill="1" applyAlignment="1">
      <alignment horizontal="left"/>
    </xf>
    <xf numFmtId="2" fontId="6" fillId="0" borderId="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2" fontId="6" fillId="0" borderId="16" xfId="0" applyNumberFormat="1" applyFont="1" applyBorder="1" applyAlignment="1">
      <alignment horizontal="left"/>
    </xf>
    <xf numFmtId="2" fontId="6" fillId="4" borderId="0" xfId="0" applyNumberFormat="1" applyFont="1" applyFill="1" applyBorder="1" applyAlignment="1">
      <alignment horizontal="right" indent="1"/>
    </xf>
    <xf numFmtId="2" fontId="6" fillId="4" borderId="16" xfId="0" applyNumberFormat="1" applyFont="1" applyFill="1" applyBorder="1" applyAlignment="1">
      <alignment horizontal="right" indent="1"/>
    </xf>
    <xf numFmtId="2" fontId="6" fillId="4" borderId="14" xfId="0" applyNumberFormat="1" applyFont="1" applyFill="1" applyBorder="1" applyAlignment="1">
      <alignment horizontal="right"/>
    </xf>
    <xf numFmtId="2" fontId="6" fillId="4" borderId="17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2" fontId="8" fillId="0" borderId="0" xfId="0" applyNumberFormat="1" applyFont="1" applyBorder="1" applyAlignment="1">
      <alignment/>
    </xf>
    <xf numFmtId="2" fontId="8" fillId="4" borderId="0" xfId="0" applyNumberFormat="1" applyFont="1" applyFill="1" applyBorder="1" applyAlignment="1">
      <alignment horizontal="right" indent="1"/>
    </xf>
    <xf numFmtId="2" fontId="8" fillId="4" borderId="14" xfId="0" applyNumberFormat="1" applyFont="1" applyFill="1" applyBorder="1" applyAlignment="1">
      <alignment horizontal="right"/>
    </xf>
    <xf numFmtId="0" fontId="0" fillId="0" borderId="0" xfId="0" applyFill="1" applyAlignment="1">
      <alignment horizontal="left"/>
    </xf>
    <xf numFmtId="0" fontId="7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7" fillId="4" borderId="0" xfId="0" applyFont="1" applyFill="1" applyAlignment="1">
      <alignment/>
    </xf>
    <xf numFmtId="2" fontId="11" fillId="0" borderId="0" xfId="0" applyNumberFormat="1" applyFont="1" applyAlignment="1">
      <alignment/>
    </xf>
    <xf numFmtId="2" fontId="10" fillId="0" borderId="0" xfId="0" applyNumberFormat="1" applyFont="1" applyAlignment="1">
      <alignment/>
    </xf>
    <xf numFmtId="0" fontId="12" fillId="4" borderId="0" xfId="0" applyFont="1" applyFill="1" applyAlignment="1">
      <alignment/>
    </xf>
    <xf numFmtId="0" fontId="13" fillId="4" borderId="0" xfId="0" applyFont="1" applyFill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showGridLines="0" tabSelected="1" workbookViewId="0" topLeftCell="A1">
      <selection activeCell="B1" sqref="B1"/>
    </sheetView>
  </sheetViews>
  <sheetFormatPr defaultColWidth="9.140625" defaultRowHeight="12.75"/>
  <cols>
    <col min="1" max="1" width="16.7109375" style="0" customWidth="1"/>
    <col min="2" max="2" width="20.7109375" style="0" customWidth="1"/>
    <col min="3" max="6" width="12.7109375" style="0" customWidth="1"/>
  </cols>
  <sheetData>
    <row r="1" ht="33" customHeight="1">
      <c r="A1" t="s">
        <v>33</v>
      </c>
    </row>
    <row r="2" spans="1:6" ht="21.75" customHeight="1">
      <c r="A2" s="56" t="s">
        <v>30</v>
      </c>
      <c r="B2" s="57"/>
      <c r="C2" s="57"/>
      <c r="D2" s="57"/>
      <c r="E2" s="57"/>
      <c r="F2" s="57"/>
    </row>
    <row r="3" spans="1:6" ht="24" customHeight="1">
      <c r="A3" s="56" t="s">
        <v>31</v>
      </c>
      <c r="B3" s="56"/>
      <c r="C3" s="56"/>
      <c r="D3" s="56"/>
      <c r="E3" s="56"/>
      <c r="F3" s="56"/>
    </row>
    <row r="4" spans="1:6" ht="33.75" customHeight="1" thickBot="1">
      <c r="A4" s="54"/>
      <c r="B4" s="55"/>
      <c r="C4" s="55"/>
      <c r="D4" s="55"/>
      <c r="E4" s="55"/>
      <c r="F4" s="55"/>
    </row>
    <row r="5" spans="1:6" ht="13.5" thickTop="1">
      <c r="A5" s="1"/>
      <c r="B5" s="2"/>
      <c r="C5" s="3" t="s">
        <v>0</v>
      </c>
      <c r="D5" s="3" t="s">
        <v>1</v>
      </c>
      <c r="E5" s="4" t="s">
        <v>2</v>
      </c>
      <c r="F5" s="5" t="s">
        <v>3</v>
      </c>
    </row>
    <row r="6" spans="1:6" ht="21.75" customHeight="1">
      <c r="A6" s="36" t="s">
        <v>13</v>
      </c>
      <c r="B6" s="37"/>
      <c r="C6" s="8"/>
      <c r="D6" s="8"/>
      <c r="E6" s="9"/>
      <c r="F6" s="10"/>
    </row>
    <row r="7" spans="1:6" ht="12.75">
      <c r="A7" s="11"/>
      <c r="B7" s="12" t="s">
        <v>5</v>
      </c>
      <c r="C7" s="13">
        <v>12</v>
      </c>
      <c r="D7" s="13">
        <v>29</v>
      </c>
      <c r="E7" s="14">
        <v>87</v>
      </c>
      <c r="F7" s="15">
        <v>88</v>
      </c>
    </row>
    <row r="8" spans="1:6" ht="12.75">
      <c r="A8" s="11"/>
      <c r="B8" s="12" t="s">
        <v>4</v>
      </c>
      <c r="C8" s="13">
        <v>20</v>
      </c>
      <c r="D8" s="13">
        <v>33</v>
      </c>
      <c r="E8" s="14">
        <v>67</v>
      </c>
      <c r="F8" s="15">
        <v>98</v>
      </c>
    </row>
    <row r="9" spans="1:6" ht="13.5" thickBot="1">
      <c r="A9" s="11"/>
      <c r="B9" s="16" t="s">
        <v>6</v>
      </c>
      <c r="C9" s="17">
        <v>23</v>
      </c>
      <c r="D9" s="17">
        <v>26</v>
      </c>
      <c r="E9" s="18">
        <v>39</v>
      </c>
      <c r="F9" s="19">
        <v>52</v>
      </c>
    </row>
    <row r="10" spans="1:6" ht="12.75">
      <c r="A10" s="11"/>
      <c r="B10" s="12" t="s">
        <v>27</v>
      </c>
      <c r="C10" s="20">
        <f>SUM(C7:C9)/3</f>
        <v>18.333333333333332</v>
      </c>
      <c r="D10" s="20">
        <f>SUM(D7:D9)/3</f>
        <v>29.333333333333332</v>
      </c>
      <c r="E10" s="21">
        <f>SUM(E7:E9)/3</f>
        <v>64.33333333333333</v>
      </c>
      <c r="F10" s="22">
        <f>SUM(F7:F9)/3</f>
        <v>79.33333333333333</v>
      </c>
    </row>
    <row r="11" spans="1:6" ht="12.75">
      <c r="A11" s="11"/>
      <c r="B11" s="32" t="s">
        <v>12</v>
      </c>
      <c r="C11" s="33">
        <f>(SUM(C8:C9)/C7)*10</f>
        <v>35.833333333333336</v>
      </c>
      <c r="D11" s="33">
        <f>SUM(D8:D9)/D7*10</f>
        <v>20.344827586206897</v>
      </c>
      <c r="E11" s="34">
        <f>SUM(E8:E9)/E7*10</f>
        <v>12.183908045977013</v>
      </c>
      <c r="F11" s="35">
        <f>SUM(F8:F9)/F7*10</f>
        <v>17.045454545454547</v>
      </c>
    </row>
    <row r="12" spans="1:6" ht="12.75">
      <c r="A12" s="11"/>
      <c r="B12" s="12"/>
      <c r="C12" s="13"/>
      <c r="D12" s="13"/>
      <c r="E12" s="14"/>
      <c r="F12" s="15"/>
    </row>
    <row r="13" spans="1:6" ht="21.75" customHeight="1">
      <c r="A13" s="36" t="s">
        <v>14</v>
      </c>
      <c r="B13" s="37"/>
      <c r="C13" s="23"/>
      <c r="D13" s="23"/>
      <c r="E13" s="24"/>
      <c r="F13" s="25"/>
    </row>
    <row r="14" spans="1:6" ht="12.75">
      <c r="A14" s="11"/>
      <c r="B14" s="12" t="s">
        <v>7</v>
      </c>
      <c r="C14" s="13">
        <v>66</v>
      </c>
      <c r="D14" s="13">
        <v>99</v>
      </c>
      <c r="E14" s="14">
        <v>99</v>
      </c>
      <c r="F14" s="15">
        <v>66</v>
      </c>
    </row>
    <row r="15" spans="1:6" ht="12.75">
      <c r="A15" s="11"/>
      <c r="B15" s="12" t="s">
        <v>8</v>
      </c>
      <c r="C15" s="13">
        <v>33</v>
      </c>
      <c r="D15" s="13">
        <v>99</v>
      </c>
      <c r="E15" s="14">
        <v>66</v>
      </c>
      <c r="F15" s="15">
        <v>66</v>
      </c>
    </row>
    <row r="16" spans="1:6" ht="13.5" thickBot="1">
      <c r="A16" s="11"/>
      <c r="B16" s="16" t="s">
        <v>9</v>
      </c>
      <c r="C16" s="17">
        <v>33</v>
      </c>
      <c r="D16" s="17">
        <v>33</v>
      </c>
      <c r="E16" s="18">
        <v>33</v>
      </c>
      <c r="F16" s="19">
        <v>33</v>
      </c>
    </row>
    <row r="17" spans="1:6" ht="12.75">
      <c r="A17" s="11"/>
      <c r="B17" s="12" t="s">
        <v>27</v>
      </c>
      <c r="C17" s="20">
        <f>SUM(C14:C16)/3</f>
        <v>44</v>
      </c>
      <c r="D17" s="20">
        <f>SUM(D14:D16)/3</f>
        <v>77</v>
      </c>
      <c r="E17" s="21">
        <f>SUM(E14:E16)/3</f>
        <v>66</v>
      </c>
      <c r="F17" s="22">
        <f>SUM(F14:F16)/3</f>
        <v>55</v>
      </c>
    </row>
    <row r="18" spans="1:6" ht="12.75">
      <c r="A18" s="11"/>
      <c r="B18" s="32" t="s">
        <v>11</v>
      </c>
      <c r="C18" s="33">
        <f>(C17)/C11*10</f>
        <v>12.27906976744186</v>
      </c>
      <c r="D18" s="33">
        <f>(D17)/D11*10</f>
        <v>37.847457627118644</v>
      </c>
      <c r="E18" s="34">
        <f>(E17)/E11*10</f>
        <v>54.16981132075471</v>
      </c>
      <c r="F18" s="35">
        <f>(F17)/F11*10</f>
        <v>32.266666666666666</v>
      </c>
    </row>
    <row r="19" spans="1:6" ht="12.75">
      <c r="A19" s="11"/>
      <c r="B19" s="12"/>
      <c r="C19" s="13"/>
      <c r="D19" s="13"/>
      <c r="E19" s="14"/>
      <c r="F19" s="15"/>
    </row>
    <row r="20" spans="1:6" ht="21.75" customHeight="1">
      <c r="A20" s="6" t="s">
        <v>16</v>
      </c>
      <c r="B20" s="7"/>
      <c r="C20" s="23"/>
      <c r="D20" s="23"/>
      <c r="E20" s="24"/>
      <c r="F20" s="25"/>
    </row>
    <row r="21" spans="1:6" ht="12.75">
      <c r="A21" s="11"/>
      <c r="B21" s="12" t="s">
        <v>23</v>
      </c>
      <c r="C21" s="21">
        <f>((C11-AVERAGE(C11:F11))/(SQRT(VAR(C11:F11))))</f>
        <v>1.4170205808010745</v>
      </c>
      <c r="D21" s="21">
        <f>((D11-AVERAGE(C11:F11))/(SQRT(VAR(C11:F11))))</f>
        <v>-0.09854089183707293</v>
      </c>
      <c r="E21" s="21">
        <f>((E11-AVERAGE(C11:F11))/SQRT(VAR(C11:F11)))</f>
        <v>-0.8970927623922377</v>
      </c>
      <c r="F21" s="22">
        <f>((F11-AVERAGE(C11:F11))/SQRT(VAR(C11:F11)))</f>
        <v>-0.42138692657176335</v>
      </c>
    </row>
    <row r="22" spans="1:6" ht="12.75">
      <c r="A22" s="11"/>
      <c r="B22" s="12" t="s">
        <v>22</v>
      </c>
      <c r="C22" s="20">
        <f>(C18-AVERAGE(C18:F18))/STDEV(C18:F18)</f>
        <v>-1.2647532648895035</v>
      </c>
      <c r="D22" s="20">
        <f>(D18-AVERAGE(C18:F18))/STDEV(C18:F18)</f>
        <v>0.21444228134653504</v>
      </c>
      <c r="E22" s="21">
        <f>(E18-AVERAGE(C18:F18))/STDEV(C18:F18)</f>
        <v>1.15873149583364</v>
      </c>
      <c r="F22" s="22">
        <f>(F18-AVERAGE(C18:F18))/STDEV(C18:F18)</f>
        <v>-0.10842051229067255</v>
      </c>
    </row>
    <row r="23" spans="1:6" ht="12.75" customHeight="1">
      <c r="A23" s="11"/>
      <c r="B23" s="26"/>
      <c r="C23" s="27"/>
      <c r="D23" s="27"/>
      <c r="E23" s="26"/>
      <c r="F23" s="28"/>
    </row>
    <row r="24" spans="1:6" ht="12.75" customHeight="1">
      <c r="A24" s="11"/>
      <c r="B24" s="47" t="s">
        <v>15</v>
      </c>
      <c r="C24" s="48">
        <f>SUM(C11:F11)/4</f>
        <v>21.351880877742946</v>
      </c>
      <c r="D24" s="39" t="s">
        <v>17</v>
      </c>
      <c r="E24" s="40"/>
      <c r="F24" s="49">
        <f>SUM(C18:F18)/4</f>
        <v>34.140751345495474</v>
      </c>
    </row>
    <row r="25" spans="1:6" ht="12.75" customHeight="1">
      <c r="A25" s="11"/>
      <c r="B25" s="29" t="s">
        <v>18</v>
      </c>
      <c r="C25" s="42" t="str">
        <f>IF(C11&gt;=10,"1° trimestre",IF(D11&gt;=10,"2° trimestre",IF(E11&gt;=10,"3° trimestre",IF(F11&gt;=10,"4° trimestre","n/d"))))</f>
        <v>1° trimestre</v>
      </c>
      <c r="D25" t="s">
        <v>21</v>
      </c>
      <c r="E25" s="29"/>
      <c r="F25" s="44" t="str">
        <f>IF(C21&lt;=50,"1° trimestre",IF(D21&lt;=50,"2° trimestre",IF(E21&lt;=50,"3° trimestre",IF(F21&lt;=50,"4° trimestre","n/d"))))</f>
        <v>1° trimestre</v>
      </c>
    </row>
    <row r="26" spans="1:6" ht="12.75" customHeight="1">
      <c r="A26" s="11"/>
      <c r="B26" s="39" t="s">
        <v>19</v>
      </c>
      <c r="C26" s="42" t="str">
        <f>IF(C11&lt;=20,"1° trimestre",IF(D11&lt;=20,"2° trimestre",IF(E11&lt;=20,"3° trimestre",IF(F11&lt;=20,"4° trimestre","n/d"))))</f>
        <v>3° trimestre</v>
      </c>
      <c r="D26" s="46" t="s">
        <v>20</v>
      </c>
      <c r="E26" s="40"/>
      <c r="F26" s="44" t="str">
        <f>IF(C18&gt;=50,"1° trimestre",IF(D18&gt;=50,"2° trimestre",IF(E18&gt;=50,"3° trimestre",IF(F18&gt;=50,"4° trimestre","n/d"))))</f>
        <v>3° trimestre</v>
      </c>
    </row>
    <row r="27" spans="1:6" ht="12.75" customHeight="1">
      <c r="A27" s="30"/>
      <c r="B27" s="31" t="s">
        <v>29</v>
      </c>
      <c r="C27" s="43" t="str">
        <f>IF(C21+C22&gt;=(0),"1° trimestre",IF(D21+D22&gt;(0),"2° trimestre",IF(E21+E22&gt;(0),"3° trimestre",IF(F21+F22&gt;(0),"4° trimestre","n/d"))))</f>
        <v>1° trimestre</v>
      </c>
      <c r="D27" s="41" t="s">
        <v>28</v>
      </c>
      <c r="E27" s="41"/>
      <c r="F27" s="45" t="str">
        <f>IF(C21+C22&lt;(0),"1° trimestre",IF(D21+D22&lt;(0),"2° trimestre",IF(E21+E22&lt;(0),"3° trimestre",IF(F21+F22&lt;(0),"4° trimestre","n/d"))))</f>
        <v>4° trimestre</v>
      </c>
    </row>
    <row r="31" spans="1:6" ht="12.75">
      <c r="A31" s="38" t="s">
        <v>10</v>
      </c>
      <c r="B31" s="38"/>
      <c r="C31" s="38"/>
      <c r="D31" s="38"/>
      <c r="E31" s="38"/>
      <c r="F31" s="53"/>
    </row>
    <row r="32" spans="1:6" ht="14.25" customHeight="1">
      <c r="A32" s="38" t="s">
        <v>24</v>
      </c>
      <c r="B32" s="38"/>
      <c r="C32" s="38"/>
      <c r="D32" s="38"/>
      <c r="E32" s="38"/>
      <c r="F32" s="53"/>
    </row>
    <row r="33" spans="1:6" ht="12.75">
      <c r="A33" s="38" t="s">
        <v>25</v>
      </c>
      <c r="B33" s="38"/>
      <c r="C33" s="38"/>
      <c r="D33" s="38"/>
      <c r="E33" s="38"/>
      <c r="F33" s="53"/>
    </row>
    <row r="34" spans="1:6" ht="12.75">
      <c r="A34" s="50" t="s">
        <v>26</v>
      </c>
      <c r="B34" s="51"/>
      <c r="C34" s="51"/>
      <c r="D34" s="51"/>
      <c r="E34" s="51"/>
      <c r="F34" s="52"/>
    </row>
    <row r="35" ht="12.75">
      <c r="A35" s="38" t="s">
        <v>32</v>
      </c>
    </row>
  </sheetData>
  <printOptions horizontalCentered="1"/>
  <pageMargins left="0.75" right="0.75" top="1" bottom="1" header="0.5" footer="0.5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Sales Performance International/Solution Selling,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Sales Performance International/Solution Selling, Inc.</dc:creator>
  <cp:keywords/>
  <dc:description/>
  <cp:lastModifiedBy>Riccardo</cp:lastModifiedBy>
  <cp:lastPrinted>2006-06-06T19:50:40Z</cp:lastPrinted>
  <dcterms:created xsi:type="dcterms:W3CDTF">2003-11-11T19:06:10Z</dcterms:created>
  <dcterms:modified xsi:type="dcterms:W3CDTF">2006-06-06T19:50:44Z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ID">
    <vt:lpwstr>1040</vt:lpwstr>
  </property>
</Properties>
</file>